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61c281571a85593/26. KinetiQ/XLThermo/Tutorials/"/>
    </mc:Choice>
  </mc:AlternateContent>
  <xr:revisionPtr revIDLastSave="402" documentId="8_{41A9D0CE-77AE-4641-994B-66A18498177D}" xr6:coauthVersionLast="47" xr6:coauthVersionMax="47" xr10:uidLastSave="{1CCCDF0F-BDED-4113-A497-6B255E2BAB45}"/>
  <bookViews>
    <workbookView xWindow="-110" yWindow="-110" windowWidth="38620" windowHeight="21100" xr2:uid="{7A7363AF-BB2A-4D2E-BCA1-769D5BFEF5F3}"/>
  </bookViews>
  <sheets>
    <sheet name="VALVE" sheetId="1" r:id="rId1"/>
  </sheets>
  <definedNames>
    <definedName name="Fluid">VALVE!$D$4</definedName>
    <definedName name="Units">VALVE!$D$5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H15" i="1" a="1"/>
  <c r="I11" i="1" a="1"/>
  <c r="K4" i="1" a="1"/>
  <c r="M11" i="1" a="1"/>
  <c r="M15" i="1" a="1"/>
  <c r="I15" i="1" a="1"/>
  <c r="H15" i="1" l="1"/>
  <c r="K4" i="1"/>
  <c r="I11" i="1"/>
  <c r="M11" i="1"/>
  <c r="M15" i="1"/>
  <c r="I15" i="1"/>
  <c r="L12" i="1" l="1"/>
  <c r="L15" i="1" a="1"/>
  <c r="L15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<sst xmlns="http://schemas.openxmlformats.org/spreadsheetml/2006/main" count="39" uniqueCount="22">
  <si>
    <t>Specification:</t>
  </si>
  <si>
    <t>P</t>
  </si>
  <si>
    <t>T</t>
  </si>
  <si>
    <t>H</t>
  </si>
  <si>
    <t>S</t>
  </si>
  <si>
    <t>U</t>
  </si>
  <si>
    <t>V</t>
  </si>
  <si>
    <t>Rho</t>
  </si>
  <si>
    <t>X</t>
  </si>
  <si>
    <t>CP</t>
  </si>
  <si>
    <t>CV</t>
  </si>
  <si>
    <t>Calculated Properties:</t>
  </si>
  <si>
    <t>dP:</t>
  </si>
  <si>
    <t>MODEL SETTINGS</t>
  </si>
  <si>
    <t>Fluid:</t>
  </si>
  <si>
    <t>Units:</t>
  </si>
  <si>
    <t>METRIC</t>
  </si>
  <si>
    <t>VALVE DATA</t>
  </si>
  <si>
    <t>INLET STREAM DATA</t>
  </si>
  <si>
    <t>OUTLET STREAM DATA</t>
  </si>
  <si>
    <t>WATER</t>
  </si>
  <si>
    <t>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</si>
</sst>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3" borderId="1" applyNumberFormat="0" applyAlignment="0" applyProtection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3" borderId="2" xfId="2"/>
    <xf numFmtId="2" fontId="1" fillId="2" borderId="1" xfId="1" applyNumberFormat="1"/>
    <xf numFmtId="2" fontId="3" fillId="3" borderId="1" xfId="3" applyNumberFormat="1"/>
    <xf numFmtId="2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3" borderId="14" xfId="2" applyBorder="1"/>
    <xf numFmtId="0" fontId="2" fillId="3" borderId="15" xfId="2" applyBorder="1"/>
    <xf numFmtId="0" fontId="2" fillId="3" borderId="16" xfId="2" applyBorder="1"/>
    <xf numFmtId="2" fontId="1" fillId="2" borderId="17" xfId="1" applyNumberFormat="1" applyBorder="1"/>
    <xf numFmtId="0" fontId="2" fillId="3" borderId="18" xfId="2" applyBorder="1"/>
    <xf numFmtId="0" fontId="1" fillId="2" borderId="19" xfId="1" applyBorder="1"/>
    <xf numFmtId="0" fontId="1" fillId="2" borderId="20" xfId="1" applyBorder="1"/>
    <xf numFmtId="2" fontId="3" fillId="3" borderId="17" xfId="3" applyNumberFormat="1" applyBorder="1"/>
    <xf numFmtId="0" fontId="1" fillId="2" borderId="17" xfId="1" applyBorder="1"/>
    <xf numFmtId="0" fontId="2" fillId="3" borderId="21" xfId="2" applyBorder="1"/>
    <xf numFmtId="0" fontId="2" fillId="3" borderId="22" xfId="2" applyBorder="1"/>
    <xf numFmtId="2" fontId="3" fillId="3" borderId="1" xfId="3" applyNumberFormat="1" applyAlignment="1">
      <alignment horizontal="right"/>
    </xf>
    <xf numFmtId="0" fontId="2" fillId="3" borderId="11" xfId="2" applyBorder="1" applyAlignment="1">
      <alignment horizontal="left"/>
    </xf>
    <xf numFmtId="0" fontId="2" fillId="3" borderId="12" xfId="2" applyBorder="1" applyAlignment="1">
      <alignment horizontal="left"/>
    </xf>
    <xf numFmtId="0" fontId="2" fillId="3" borderId="13" xfId="2" applyBorder="1" applyAlignment="1">
      <alignment horizontal="left"/>
    </xf>
  </cellXfs>
  <cellStyles count="4">
    <cellStyle name="Calculation" xfId="3" builtinId="22"/>
    <cellStyle name="Input" xfId="1" builtinId="20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51776</xdr:colOff>
      <xdr:row>6</xdr:row>
      <xdr:rowOff>22431</xdr:rowOff>
    </xdr:from>
    <xdr:to>
      <xdr:col>9</xdr:col>
      <xdr:colOff>565150</xdr:colOff>
      <xdr:row>7</xdr:row>
      <xdr:rowOff>95250</xdr:rowOff>
    </xdr:to>
    <xdr:grpSp>
      <xdr:nvGrpSpPr>
        <xdr:cNvPr id="4" name="Graphic 2">
          <a:extLst>
            <a:ext uri="{FF2B5EF4-FFF2-40B4-BE49-F238E27FC236}">
              <a16:creationId xmlns:a16="http://schemas.microsoft.com/office/drawing/2014/main" id="{04B7AA0C-361F-CE8F-FDFE-CC56D5086DA9}"/>
            </a:ext>
          </a:extLst>
        </xdr:cNvPr>
        <xdr:cNvGrpSpPr/>
      </xdr:nvGrpSpPr>
      <xdr:grpSpPr>
        <a:xfrm>
          <a:off x="5239726" y="1152731"/>
          <a:ext cx="513374" cy="256969"/>
          <a:chOff x="2439376" y="1292431"/>
          <a:chExt cx="289234" cy="134997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20E23418-CC56-3307-7BDC-C14D0A655353}"/>
              </a:ext>
            </a:extLst>
          </xdr:cNvPr>
          <xdr:cNvSpPr/>
        </xdr:nvSpPr>
        <xdr:spPr>
          <a:xfrm>
            <a:off x="2449067" y="1292431"/>
            <a:ext cx="270005" cy="134997"/>
          </a:xfrm>
          <a:custGeom>
            <a:avLst/>
            <a:gdLst>
              <a:gd name="connsiteX0" fmla="*/ 134831 w 270005"/>
              <a:gd name="connsiteY0" fmla="*/ 68268 h 134997"/>
              <a:gd name="connsiteX1" fmla="*/ 269829 w 270005"/>
              <a:gd name="connsiteY1" fmla="*/ 774 h 134997"/>
              <a:gd name="connsiteX2" fmla="*/ 269829 w 270005"/>
              <a:gd name="connsiteY2" fmla="*/ 135772 h 134997"/>
              <a:gd name="connsiteX3" fmla="*/ -176 w 270005"/>
              <a:gd name="connsiteY3" fmla="*/ 774 h 134997"/>
              <a:gd name="connsiteX4" fmla="*/ -176 w 270005"/>
              <a:gd name="connsiteY4" fmla="*/ 135772 h 134997"/>
              <a:gd name="connsiteX5" fmla="*/ 134831 w 270005"/>
              <a:gd name="connsiteY5" fmla="*/ 68268 h 1349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270005" h="134997">
                <a:moveTo>
                  <a:pt x="134831" y="68268"/>
                </a:moveTo>
                <a:lnTo>
                  <a:pt x="269829" y="774"/>
                </a:lnTo>
                <a:lnTo>
                  <a:pt x="269829" y="135772"/>
                </a:lnTo>
                <a:lnTo>
                  <a:pt x="-176" y="774"/>
                </a:lnTo>
                <a:lnTo>
                  <a:pt x="-176" y="135772"/>
                </a:lnTo>
                <a:lnTo>
                  <a:pt x="134831" y="68268"/>
                </a:lnTo>
                <a:close/>
              </a:path>
            </a:pathLst>
          </a:custGeom>
          <a:noFill/>
          <a:ln w="22225" cap="rnd">
            <a:solidFill>
              <a:srgbClr val="000000"/>
            </a:solidFill>
            <a:prstDash val="solid"/>
            <a:round/>
          </a:ln>
        </xdr:spPr>
        <xdr:txBody>
          <a:bodyPr rtlCol="0" anchor="ctr"/>
          <a:lstStyle/>
          <a:p>
            <a:endParaRPr lang="en-DK"/>
          </a:p>
        </xdr:txBody>
      </xdr:sp>
      <xdr:sp macro="" textlink="">
        <xdr:nvSpPr>
          <xdr:cNvPr id="6" name="Freeform: Shape 5">
            <a:extLst>
              <a:ext uri="{FF2B5EF4-FFF2-40B4-BE49-F238E27FC236}">
                <a16:creationId xmlns:a16="http://schemas.microsoft.com/office/drawing/2014/main" id="{68B9B32F-7E50-DF51-4AA1-D672F82A6FBE}"/>
              </a:ext>
            </a:extLst>
          </xdr:cNvPr>
          <xdr:cNvSpPr/>
        </xdr:nvSpPr>
        <xdr:spPr>
          <a:xfrm>
            <a:off x="2439376" y="1349579"/>
            <a:ext cx="19496" cy="19496"/>
          </a:xfrm>
          <a:custGeom>
            <a:avLst/>
            <a:gdLst>
              <a:gd name="connsiteX0" fmla="*/ 19306 w 19496"/>
              <a:gd name="connsiteY0" fmla="*/ 10274 h 19496"/>
              <a:gd name="connsiteX1" fmla="*/ 9558 w 19496"/>
              <a:gd name="connsiteY1" fmla="*/ 20023 h 19496"/>
              <a:gd name="connsiteX2" fmla="*/ -190 w 19496"/>
              <a:gd name="connsiteY2" fmla="*/ 10274 h 19496"/>
              <a:gd name="connsiteX3" fmla="*/ 9558 w 19496"/>
              <a:gd name="connsiteY3" fmla="*/ 526 h 19496"/>
              <a:gd name="connsiteX4" fmla="*/ 19306 w 19496"/>
              <a:gd name="connsiteY4" fmla="*/ 10274 h 194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9496" h="19496">
                <a:moveTo>
                  <a:pt x="19306" y="10274"/>
                </a:moveTo>
                <a:cubicBezTo>
                  <a:pt x="19306" y="15658"/>
                  <a:pt x="14942" y="20023"/>
                  <a:pt x="9558" y="20023"/>
                </a:cubicBezTo>
                <a:cubicBezTo>
                  <a:pt x="4174" y="20023"/>
                  <a:pt x="-190" y="15658"/>
                  <a:pt x="-190" y="10274"/>
                </a:cubicBezTo>
                <a:cubicBezTo>
                  <a:pt x="-190" y="4891"/>
                  <a:pt x="4174" y="526"/>
                  <a:pt x="9558" y="526"/>
                </a:cubicBezTo>
                <a:cubicBezTo>
                  <a:pt x="14942" y="526"/>
                  <a:pt x="19306" y="4890"/>
                  <a:pt x="19306" y="10274"/>
                </a:cubicBezTo>
                <a:close/>
              </a:path>
            </a:pathLst>
          </a:custGeom>
          <a:solidFill>
            <a:srgbClr val="000000"/>
          </a:solidFill>
          <a:ln w="22225" cap="rnd">
            <a:solidFill>
              <a:srgbClr val="000000"/>
            </a:solidFill>
            <a:prstDash val="solid"/>
            <a:round/>
          </a:ln>
        </xdr:spPr>
        <xdr:txBody>
          <a:bodyPr rtlCol="0" anchor="ctr"/>
          <a:lstStyle/>
          <a:p>
            <a:endParaRPr lang="en-DK"/>
          </a:p>
        </xdr:txBody>
      </xdr:sp>
      <xdr:sp macro="" textlink="">
        <xdr:nvSpPr>
          <xdr:cNvPr id="7" name="Freeform: Shape 6">
            <a:extLst>
              <a:ext uri="{FF2B5EF4-FFF2-40B4-BE49-F238E27FC236}">
                <a16:creationId xmlns:a16="http://schemas.microsoft.com/office/drawing/2014/main" id="{FBE2036E-3111-61EC-C0D2-40F9673D316B}"/>
              </a:ext>
            </a:extLst>
          </xdr:cNvPr>
          <xdr:cNvSpPr/>
        </xdr:nvSpPr>
        <xdr:spPr>
          <a:xfrm>
            <a:off x="2709115" y="1350180"/>
            <a:ext cx="19496" cy="19496"/>
          </a:xfrm>
          <a:custGeom>
            <a:avLst/>
            <a:gdLst>
              <a:gd name="connsiteX0" fmla="*/ 19334 w 19496"/>
              <a:gd name="connsiteY0" fmla="*/ 10274 h 19496"/>
              <a:gd name="connsiteX1" fmla="*/ 9586 w 19496"/>
              <a:gd name="connsiteY1" fmla="*/ 20023 h 19496"/>
              <a:gd name="connsiteX2" fmla="*/ -162 w 19496"/>
              <a:gd name="connsiteY2" fmla="*/ 10274 h 19496"/>
              <a:gd name="connsiteX3" fmla="*/ 9586 w 19496"/>
              <a:gd name="connsiteY3" fmla="*/ 526 h 19496"/>
              <a:gd name="connsiteX4" fmla="*/ 19334 w 19496"/>
              <a:gd name="connsiteY4" fmla="*/ 10274 h 194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9496" h="19496">
                <a:moveTo>
                  <a:pt x="19334" y="10274"/>
                </a:moveTo>
                <a:cubicBezTo>
                  <a:pt x="19334" y="15658"/>
                  <a:pt x="14970" y="20023"/>
                  <a:pt x="9586" y="20023"/>
                </a:cubicBezTo>
                <a:cubicBezTo>
                  <a:pt x="4203" y="20023"/>
                  <a:pt x="-162" y="15658"/>
                  <a:pt x="-162" y="10274"/>
                </a:cubicBezTo>
                <a:cubicBezTo>
                  <a:pt x="-162" y="4891"/>
                  <a:pt x="4203" y="526"/>
                  <a:pt x="9586" y="526"/>
                </a:cubicBezTo>
                <a:cubicBezTo>
                  <a:pt x="14970" y="526"/>
                  <a:pt x="19334" y="4890"/>
                  <a:pt x="19334" y="10274"/>
                </a:cubicBezTo>
                <a:close/>
              </a:path>
            </a:pathLst>
          </a:custGeom>
          <a:solidFill>
            <a:srgbClr val="000000"/>
          </a:solidFill>
          <a:ln w="22225" cap="rnd">
            <a:solidFill>
              <a:srgbClr val="000000"/>
            </a:solidFill>
            <a:prstDash val="solid"/>
            <a:round/>
          </a:ln>
        </xdr:spPr>
        <xdr:txBody>
          <a:bodyPr rtlCol="0" anchor="ctr"/>
          <a:lstStyle/>
          <a:p>
            <a:endParaRPr lang="en-DK"/>
          </a:p>
        </xdr:txBody>
      </xdr:sp>
    </xdr:grpSp>
    <xdr:clientData/>
  </xdr:twoCellAnchor>
  <xdr:twoCellAnchor>
    <xdr:from>
      <xdr:col>7</xdr:col>
      <xdr:colOff>6350</xdr:colOff>
      <xdr:row>6</xdr:row>
      <xdr:rowOff>150770</xdr:rowOff>
    </xdr:from>
    <xdr:to>
      <xdr:col>9</xdr:col>
      <xdr:colOff>86043</xdr:colOff>
      <xdr:row>6</xdr:row>
      <xdr:rowOff>152400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7601D84A-39EE-1B37-34D1-582E9396B272}"/>
            </a:ext>
          </a:extLst>
        </xdr:cNvPr>
        <xdr:cNvCxnSpPr>
          <a:endCxn id="6" idx="0"/>
        </xdr:cNvCxnSpPr>
      </xdr:nvCxnSpPr>
      <xdr:spPr>
        <a:xfrm flipV="1">
          <a:off x="3663950" y="1255670"/>
          <a:ext cx="1298893" cy="163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564863</xdr:colOff>
      <xdr:row>6</xdr:row>
      <xdr:rowOff>151914</xdr:rowOff>
    </xdr:from>
    <xdr:to>
      <xdr:col>12</xdr:col>
      <xdr:colOff>0</xdr:colOff>
      <xdr:row>6</xdr:row>
      <xdr:rowOff>158750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5C0942DE-64DC-78DE-223C-30992A3E5A6A}"/>
            </a:ext>
          </a:extLst>
        </xdr:cNvPr>
        <xdr:cNvCxnSpPr>
          <a:stCxn id="7" idx="0"/>
        </xdr:cNvCxnSpPr>
      </xdr:nvCxnSpPr>
      <xdr:spPr>
        <a:xfrm>
          <a:off x="5441663" y="1256814"/>
          <a:ext cx="1263937" cy="683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C761D-F1EF-4D6D-A187-3C7C46BDCA3E}">
  <dimension ref="B1:N26"/>
  <sheetViews>
    <sheetView showGridLines="0" tabSelected="1" zoomScaleNormal="100" workbookViewId="0">
      <selection activeCell="J5" sqref="J5"/>
    </sheetView>
  </sheetViews>
  <sheetFormatPr defaultRowHeight="14.5" x14ac:dyDescent="0.35"/>
  <cols>
    <col min="2" max="2" width="5.6328125" customWidth="1"/>
    <col min="5" max="5" width="5.6328125" customWidth="1"/>
    <col min="8" max="8" width="10.6328125" customWidth="1"/>
    <col min="12" max="12" width="10.6328125" customWidth="1"/>
    <col min="15" max="15" width="5.6328125" customWidth="1"/>
  </cols>
  <sheetData>
    <row r="1" spans="2:14" ht="15" thickBot="1" x14ac:dyDescent="0.4"/>
    <row r="2" spans="2:14" ht="15" thickBot="1" x14ac:dyDescent="0.4">
      <c r="B2" s="1"/>
      <c r="C2" s="2"/>
      <c r="D2" s="2"/>
      <c r="E2" s="3"/>
      <c r="F2" s="1"/>
      <c r="G2" s="2"/>
      <c r="H2" s="2"/>
      <c r="I2" s="2"/>
      <c r="J2" s="2"/>
      <c r="K2" s="2"/>
      <c r="L2" s="2"/>
      <c r="M2" s="2"/>
      <c r="N2" s="3"/>
    </row>
    <row r="3" spans="2:14" x14ac:dyDescent="0.35">
      <c r="B3" s="4"/>
      <c r="C3" s="25" t="s">
        <v>13</v>
      </c>
      <c r="D3" s="27"/>
      <c r="E3" s="5"/>
      <c r="F3" s="4"/>
      <c r="I3" s="25" t="s">
        <v>17</v>
      </c>
      <c r="J3" s="26"/>
      <c r="K3" s="27"/>
      <c r="N3" s="5"/>
    </row>
    <row r="4" spans="2:14" ht="15" thickBot="1" x14ac:dyDescent="0.4">
      <c r="B4" s="4"/>
      <c r="C4" s="13" t="s">
        <v>14</v>
      </c>
      <c r="D4" s="18" t="s">
        <v>20</v>
      </c>
      <c r="E4" s="5"/>
      <c r="F4" s="4"/>
      <c r="I4" s="15" t="s">
        <v>12</v>
      </c>
      <c r="J4" s="21">
        <v>55</v>
      </c>
      <c r="K4" s="17" t="str" cm="1">
        <f t="array" ref="K4">_xll.XLT.UNITS("P",Units)</f>
        <v>bar</v>
      </c>
      <c r="N4" s="5"/>
    </row>
    <row r="5" spans="2:14" ht="15" thickBot="1" x14ac:dyDescent="0.4">
      <c r="B5" s="4"/>
      <c r="C5" s="15" t="s">
        <v>15</v>
      </c>
      <c r="D5" s="19" t="s">
        <v>16</v>
      </c>
      <c r="E5" s="5"/>
      <c r="F5" s="4"/>
      <c r="N5" s="5"/>
    </row>
    <row r="6" spans="2:14" x14ac:dyDescent="0.35">
      <c r="B6" s="4"/>
      <c r="E6" s="5"/>
      <c r="F6" s="4"/>
      <c r="N6" s="5"/>
    </row>
    <row r="7" spans="2:14" x14ac:dyDescent="0.35">
      <c r="B7" s="4"/>
      <c r="E7" s="5"/>
      <c r="F7" s="4"/>
      <c r="N7" s="5"/>
    </row>
    <row r="8" spans="2:14" ht="15" thickBot="1" x14ac:dyDescent="0.4">
      <c r="B8" s="4"/>
      <c r="E8" s="5"/>
      <c r="F8" s="4"/>
      <c r="N8" s="5"/>
    </row>
    <row r="9" spans="2:14" x14ac:dyDescent="0.35">
      <c r="B9" s="4"/>
      <c r="E9" s="5"/>
      <c r="F9" s="4"/>
      <c r="G9" s="25" t="s">
        <v>18</v>
      </c>
      <c r="H9" s="26"/>
      <c r="I9" s="27"/>
      <c r="K9" s="25" t="s">
        <v>19</v>
      </c>
      <c r="L9" s="26"/>
      <c r="M9" s="27"/>
      <c r="N9" s="5"/>
    </row>
    <row r="10" spans="2:14" x14ac:dyDescent="0.35">
      <c r="B10" s="4"/>
      <c r="E10" s="5"/>
      <c r="F10" s="4"/>
      <c r="G10" s="13" t="s">
        <v>0</v>
      </c>
      <c r="H10" s="6"/>
      <c r="I10" s="14"/>
      <c r="K10" s="13" t="s">
        <v>0</v>
      </c>
      <c r="L10" s="6"/>
      <c r="M10" s="14"/>
      <c r="N10" s="5"/>
    </row>
    <row r="11" spans="2:14" x14ac:dyDescent="0.35">
      <c r="B11" s="4"/>
      <c r="E11" s="5"/>
      <c r="F11" s="4"/>
      <c r="G11" s="13" t="s">
        <v>1</v>
      </c>
      <c r="H11" s="7">
        <v>60</v>
      </c>
      <c r="I11" s="14" t="str" cm="1">
        <f t="array" ref="I11:I12">_xll.XLT.UNITS(G11:G12,Units)</f>
        <v>bar</v>
      </c>
      <c r="K11" s="13" t="s">
        <v>1</v>
      </c>
      <c r="L11" s="8">
        <f>H11-J4</f>
        <v>5</v>
      </c>
      <c r="M11" s="14" t="str" cm="1">
        <f t="array" ref="M11:M12">_xll.XLT.UNITS(K11:K12,Units)</f>
        <v>bar</v>
      </c>
      <c r="N11" s="5"/>
    </row>
    <row r="12" spans="2:14" ht="15" thickBot="1" x14ac:dyDescent="0.4">
      <c r="B12" s="4"/>
      <c r="E12" s="5"/>
      <c r="F12" s="4"/>
      <c r="G12" s="15" t="s">
        <v>8</v>
      </c>
      <c r="H12" s="16">
        <v>0</v>
      </c>
      <c r="I12" s="17" t="str">
        <v>-</v>
      </c>
      <c r="K12" s="15" t="s">
        <v>3</v>
      </c>
      <c r="L12" s="20">
        <f>H17</f>
        <v>1213.9227722070364</v>
      </c>
      <c r="M12" s="17" t="str">
        <v>kJ/kg</v>
      </c>
      <c r="N12" s="5"/>
    </row>
    <row r="13" spans="2:14" ht="15" thickBot="1" x14ac:dyDescent="0.4">
      <c r="B13" s="4"/>
      <c r="E13" s="5"/>
      <c r="F13" s="4"/>
      <c r="H13" s="9"/>
      <c r="L13" s="9"/>
      <c r="N13" s="5"/>
    </row>
    <row r="14" spans="2:14" x14ac:dyDescent="0.35">
      <c r="B14" s="4"/>
      <c r="E14" s="5"/>
      <c r="F14" s="4"/>
      <c r="G14" s="25" t="s">
        <v>11</v>
      </c>
      <c r="H14" s="26"/>
      <c r="I14" s="27"/>
      <c r="K14" s="25" t="s">
        <v>11</v>
      </c>
      <c r="L14" s="26"/>
      <c r="M14" s="27"/>
      <c r="N14" s="5"/>
    </row>
    <row r="15" spans="2:14" x14ac:dyDescent="0.35">
      <c r="B15" s="4"/>
      <c r="E15" s="5"/>
      <c r="F15" s="4"/>
      <c r="G15" s="13" t="s">
        <v>1</v>
      </c>
      <c r="H15" s="8" cm="1">
        <f t="array" ref="H15:H25">_xll.XLT.REF.FLASH.PX(Fluid,$H$11,$H$12,G15:G25,Units)</f>
        <v>59.999999999993818</v>
      </c>
      <c r="I15" s="14" t="str" cm="1">
        <f t="array" ref="I15:I25">_xll.XLT.UNITS(G15:G25,Units)</f>
        <v>bar</v>
      </c>
      <c r="K15" s="13" t="s">
        <v>1</v>
      </c>
      <c r="L15" s="8" cm="1">
        <f t="array" ref="L15:L25">_xll.XLT.REF.FLASH.PH(Fluid,$L$11,$L$12,K15:K25,Units)</f>
        <v>4.9999999999847162</v>
      </c>
      <c r="M15" s="14" t="str" cm="1">
        <f t="array" ref="M15:M25">_xll.XLT.UNITS(K15:K25,Units)</f>
        <v>bar</v>
      </c>
      <c r="N15" s="5"/>
    </row>
    <row r="16" spans="2:14" x14ac:dyDescent="0.35">
      <c r="B16" s="4"/>
      <c r="E16" s="5"/>
      <c r="F16" s="4"/>
      <c r="G16" s="13" t="s">
        <v>2</v>
      </c>
      <c r="H16" s="8">
        <v>275.58498999241897</v>
      </c>
      <c r="I16" s="14" t="str">
        <v>°C</v>
      </c>
      <c r="K16" s="13" t="s">
        <v>2</v>
      </c>
      <c r="L16" s="8">
        <v>151.83107910295274</v>
      </c>
      <c r="M16" s="14" t="str">
        <v>°C</v>
      </c>
      <c r="N16" s="5"/>
    </row>
    <row r="17" spans="2:14" x14ac:dyDescent="0.35">
      <c r="B17" s="4"/>
      <c r="E17" s="5"/>
      <c r="F17" s="4"/>
      <c r="G17" s="13" t="s">
        <v>3</v>
      </c>
      <c r="H17" s="8">
        <v>1213.9227722070364</v>
      </c>
      <c r="I17" s="14" t="str">
        <v>kJ/kg</v>
      </c>
      <c r="K17" s="13" t="s">
        <v>3</v>
      </c>
      <c r="L17" s="8">
        <v>1213.9227722070364</v>
      </c>
      <c r="M17" s="14" t="str">
        <v>kJ/kg</v>
      </c>
      <c r="N17" s="5"/>
    </row>
    <row r="18" spans="2:14" x14ac:dyDescent="0.35">
      <c r="B18" s="4"/>
      <c r="E18" s="5"/>
      <c r="F18" s="4"/>
      <c r="G18" s="13" t="s">
        <v>4</v>
      </c>
      <c r="H18" s="8">
        <v>3.0277849726324582</v>
      </c>
      <c r="I18" s="14" t="str">
        <v>kJ/kg-°C</v>
      </c>
      <c r="K18" s="13" t="s">
        <v>4</v>
      </c>
      <c r="L18" s="8">
        <v>3.2106495083778661</v>
      </c>
      <c r="M18" s="14" t="str">
        <v>kJ/kg-°C</v>
      </c>
      <c r="N18" s="5"/>
    </row>
    <row r="19" spans="2:14" x14ac:dyDescent="0.35">
      <c r="B19" s="4"/>
      <c r="E19" s="5"/>
      <c r="F19" s="4"/>
      <c r="G19" s="13" t="s">
        <v>5</v>
      </c>
      <c r="H19" s="8">
        <v>1206.0071854349387</v>
      </c>
      <c r="I19" s="14" t="str">
        <v>kJ/kg</v>
      </c>
      <c r="K19" s="13" t="s">
        <v>5</v>
      </c>
      <c r="L19" s="8">
        <v>1162.511143373828</v>
      </c>
      <c r="M19" s="14" t="str">
        <v>kJ/kg</v>
      </c>
      <c r="N19" s="5"/>
    </row>
    <row r="20" spans="2:14" x14ac:dyDescent="0.35">
      <c r="B20" s="4"/>
      <c r="E20" s="5"/>
      <c r="F20" s="4"/>
      <c r="G20" s="13" t="s">
        <v>6</v>
      </c>
      <c r="H20" s="8">
        <v>1.3192644620269001E-3</v>
      </c>
      <c r="I20" s="14" t="str">
        <v>m³/kg</v>
      </c>
      <c r="K20" s="13" t="s">
        <v>6</v>
      </c>
      <c r="L20" s="8">
        <v>0.10282325766418206</v>
      </c>
      <c r="M20" s="14" t="str">
        <v>m³/kg</v>
      </c>
      <c r="N20" s="5"/>
    </row>
    <row r="21" spans="2:14" x14ac:dyDescent="0.35">
      <c r="B21" s="4"/>
      <c r="E21" s="5"/>
      <c r="F21" s="4"/>
      <c r="G21" s="13" t="s">
        <v>9</v>
      </c>
      <c r="H21" s="8">
        <v>5.2116286321120411</v>
      </c>
      <c r="I21" s="14" t="str">
        <v>kJ/kg-°C</v>
      </c>
      <c r="K21" s="13" t="s">
        <v>9</v>
      </c>
      <c r="L21" s="8">
        <v>3.7943027904005335</v>
      </c>
      <c r="M21" s="14" t="str">
        <v>kJ/kg-°C</v>
      </c>
      <c r="N21" s="5"/>
    </row>
    <row r="22" spans="2:14" x14ac:dyDescent="0.35">
      <c r="B22" s="4"/>
      <c r="E22" s="5"/>
      <c r="F22" s="4"/>
      <c r="G22" s="13" t="s">
        <v>10</v>
      </c>
      <c r="H22" s="8">
        <v>3.0939274635760667</v>
      </c>
      <c r="I22" s="14" t="str">
        <v>kJ/kg-°C</v>
      </c>
      <c r="K22" s="13" t="s">
        <v>10</v>
      </c>
      <c r="L22" s="8">
        <v>3.03706303630748</v>
      </c>
      <c r="M22" s="14" t="str">
        <v>kJ/kg-°C</v>
      </c>
      <c r="N22" s="5"/>
    </row>
    <row r="23" spans="2:14" x14ac:dyDescent="0.35">
      <c r="B23" s="4"/>
      <c r="E23" s="5"/>
      <c r="F23" s="4"/>
      <c r="G23" s="13" t="s">
        <v>7</v>
      </c>
      <c r="H23" s="8">
        <v>757.99813364457941</v>
      </c>
      <c r="I23" s="14" t="str">
        <v>kg/m³</v>
      </c>
      <c r="K23" s="13" t="s">
        <v>7</v>
      </c>
      <c r="L23" s="8">
        <v>9.7254261606160739</v>
      </c>
      <c r="M23" s="14" t="str">
        <v>kg/m³</v>
      </c>
      <c r="N23" s="5"/>
    </row>
    <row r="24" spans="2:14" x14ac:dyDescent="0.35">
      <c r="B24" s="4"/>
      <c r="E24" s="5"/>
      <c r="F24" s="4"/>
      <c r="G24" s="22" t="s">
        <v>21</v>
      </c>
      <c r="H24" s="24" t="str">
        <v>LIQUID</v>
      </c>
      <c r="I24" s="23" t="str">
        <v>-</v>
      </c>
      <c r="K24" s="22" t="s">
        <v>21</v>
      </c>
      <c r="L24" s="24" t="str">
        <v>TWOPHASE</v>
      </c>
      <c r="M24" s="23" t="str">
        <v>-</v>
      </c>
      <c r="N24" s="5"/>
    </row>
    <row r="25" spans="2:14" ht="15" thickBot="1" x14ac:dyDescent="0.4">
      <c r="B25" s="4"/>
      <c r="E25" s="5"/>
      <c r="F25" s="4"/>
      <c r="G25" s="15" t="s">
        <v>8</v>
      </c>
      <c r="H25" s="20">
        <v>0</v>
      </c>
      <c r="I25" s="17" t="str">
        <v>-</v>
      </c>
      <c r="K25" s="15" t="s">
        <v>8</v>
      </c>
      <c r="L25" s="20">
        <v>0.27221591551770397</v>
      </c>
      <c r="M25" s="17" t="str">
        <v>-</v>
      </c>
      <c r="N25" s="5"/>
    </row>
    <row r="26" spans="2:14" ht="15" thickBot="1" x14ac:dyDescent="0.4">
      <c r="B26" s="10"/>
      <c r="C26" s="11"/>
      <c r="D26" s="11"/>
      <c r="E26" s="12"/>
      <c r="F26" s="10"/>
      <c r="G26" s="11"/>
      <c r="H26" s="11"/>
      <c r="I26" s="11"/>
      <c r="J26" s="11"/>
      <c r="K26" s="11"/>
      <c r="L26" s="11"/>
      <c r="M26" s="11"/>
      <c r="N26" s="12"/>
    </row>
  </sheetData>
  <mergeCells count="6">
    <mergeCell ref="G9:I9"/>
    <mergeCell ref="K9:M9"/>
    <mergeCell ref="G14:I14"/>
    <mergeCell ref="C3:D3"/>
    <mergeCell ref="I3:K3"/>
    <mergeCell ref="K14:M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VALVE</vt:lpstr>
      <vt:lpstr>Fluid</vt:lpstr>
      <vt:lpstr>Units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Balslev</dc:creator>
  <cp:lastModifiedBy>Kenneth Balslev</cp:lastModifiedBy>
  <dcterms:created xsi:type="dcterms:W3CDTF">2025-01-26T18:31:58Z</dcterms:created>
  <dcterms:modified xsi:type="dcterms:W3CDTF">2025-01-27T13:10:17Z</dcterms:modified>
</cp:coreProperties>
</file>